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2" windowHeight="5891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<sst xmlns="http://schemas.openxmlformats.org/spreadsheetml/2006/main" count="77" uniqueCount="60">
  <si>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ВСЕГО ДОХОДЫ</t>
  </si>
  <si>
    <t>Содержание жилья</t>
  </si>
  <si>
    <t>Прочие доходы</t>
  </si>
  <si>
    <t>в т.ч.РАСХОДЫ  по эксплуатации</t>
  </si>
  <si>
    <t>1.Прямые затраты</t>
  </si>
  <si>
    <t>Материалы для ремонта</t>
  </si>
  <si>
    <t>Оплата труда Рабочих</t>
  </si>
  <si>
    <t>Ремонт и госповерка водомера</t>
  </si>
  <si>
    <t>Страховые взносы</t>
  </si>
  <si>
    <t>Вывоз ТБО</t>
  </si>
  <si>
    <t>Дератизация</t>
  </si>
  <si>
    <t>Оплата труда дворников</t>
  </si>
  <si>
    <t>Оплата труда Уборщиц</t>
  </si>
  <si>
    <t>Страхование лифтов</t>
  </si>
  <si>
    <t>Услуги по уборке территории</t>
  </si>
  <si>
    <t>1.3 Прочие прямые затраты</t>
  </si>
  <si>
    <t>Расходы ЕРКЦ</t>
  </si>
  <si>
    <t>2. Текущий ремонт</t>
  </si>
  <si>
    <t>Ремонт асфальтового покрытия</t>
  </si>
  <si>
    <t>Текущий ремонт кровли</t>
  </si>
  <si>
    <t>Прочие расходы</t>
  </si>
  <si>
    <t>Банковские услуги</t>
  </si>
  <si>
    <t>УСНО</t>
  </si>
  <si>
    <t>ХВС</t>
  </si>
  <si>
    <t>Электроэнергия ОДН</t>
  </si>
  <si>
    <t>Убыток</t>
  </si>
  <si>
    <t>Прибыль</t>
  </si>
  <si>
    <t>Установка трехфазного счетчика</t>
  </si>
  <si>
    <t>Грозненская, д.69</t>
  </si>
  <si>
    <t>Грозненская, д. 69/1</t>
  </si>
  <si>
    <t>Штрафы, пени, неустойки</t>
  </si>
  <si>
    <t>Грозненская, д.69/2</t>
  </si>
  <si>
    <t>Грозненская, д.71/2</t>
  </si>
  <si>
    <t xml:space="preserve">1.1 Тех. Обсл. и текущий ремонт </t>
  </si>
  <si>
    <t>Ремонт и госповерка тепловыч.</t>
  </si>
  <si>
    <t>3. Общеэкспл. расходы</t>
  </si>
  <si>
    <t>Расходы</t>
  </si>
  <si>
    <t>Доходы</t>
  </si>
  <si>
    <t>ВСЕГО РАСХОДЫ по ст. сод.</t>
  </si>
  <si>
    <t>ИТОГО  Расходы по ст. Сод.</t>
  </si>
  <si>
    <t>Тех.обсл. Внутр.и нар.газо-в</t>
  </si>
  <si>
    <t>1.2 Сан. Сод. жилого фонда и придомовой территории</t>
  </si>
  <si>
    <t>Материалы для Благ-ва тер-ии</t>
  </si>
  <si>
    <t>Оценка соотв. лифта треб. ТР ТС</t>
  </si>
  <si>
    <t>Тех. обслуживание лифтов</t>
  </si>
  <si>
    <t>Тек. ремонт межпанельных швов</t>
  </si>
  <si>
    <t>Госпошлина в суд</t>
  </si>
  <si>
    <t>Расходы по ОДН за счет ст. сод.</t>
  </si>
  <si>
    <t xml:space="preserve">Итого по ТСЖ </t>
  </si>
  <si>
    <t>Елочный городок</t>
  </si>
  <si>
    <t>Тек.ремонт 4-этажей п.1</t>
  </si>
  <si>
    <t>Установка датчиков движ.</t>
  </si>
  <si>
    <t>Тех. Обсл. узлов учета теплоэнергии</t>
  </si>
  <si>
    <t>Остекление лоджии офиса</t>
  </si>
  <si>
    <t>Расчет содержания жилого фонда по ТСЖ "Дема" за  2014 г.</t>
  </si>
  <si>
    <t>Замена водомера ГВС (обр)</t>
  </si>
  <si>
    <t xml:space="preserve">Бухгалтер </t>
  </si>
  <si>
    <t>Гордиенко Л.Д.</t>
  </si>
  <si>
    <t xml:space="preserve">Председатель ТСЖ "Дема" </t>
  </si>
  <si>
    <t>Кульсарин И.С.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</si>
</sst>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8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3" fillId="9" borderId="10" xfId="0" applyNumberFormat="1" applyFont="1" applyFill="1" applyBorder="1" applyAlignment="1">
      <alignment horizontal="center" vertical="center" wrapText="1"/>
    </xf>
    <xf numFmtId="4" fontId="0" fillId="9" borderId="10" xfId="0" applyNumberForma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47" fillId="9" borderId="10" xfId="0" applyNumberFormat="1" applyFont="1" applyFill="1" applyBorder="1" applyAlignment="1">
      <alignment horizontal="center" vertical="center" wrapText="1"/>
    </xf>
    <xf numFmtId="0" fontId="48" fillId="9" borderId="10" xfId="0" applyNumberFormat="1" applyFont="1" applyFill="1" applyBorder="1" applyAlignment="1">
      <alignment horizontal="center" vertical="center" wrapText="1"/>
    </xf>
    <xf numFmtId="4" fontId="47" fillId="9" borderId="10" xfId="0" applyNumberFormat="1" applyFont="1" applyFill="1" applyBorder="1" applyAlignment="1">
      <alignment horizontal="center" vertical="center" wrapText="1"/>
    </xf>
    <xf numFmtId="4" fontId="49" fillId="9" borderId="10" xfId="0" applyNumberFormat="1" applyFont="1" applyFill="1" applyBorder="1" applyAlignment="1">
      <alignment horizontal="center" vertical="center"/>
    </xf>
    <xf numFmtId="4" fontId="47" fillId="9" borderId="10" xfId="0" applyNumberFormat="1" applyFont="1" applyFill="1" applyBorder="1" applyAlignment="1">
      <alignment horizontal="center" vertical="center"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9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50" fillId="9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6" fillId="9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  <xf numFmtId="0" fontId="47" fillId="9" borderId="10" xfId="0" applyNumberFormat="1" applyFont="1" applyFill="1" applyBorder="1" applyAlignment="1">
      <alignment horizontal="center" vertical="center" wrapText="1"/>
    </xf>
    <xf numFmtId="4" fontId="47" fillId="9" borderId="11" xfId="0" applyNumberFormat="1" applyFont="1" applyFill="1" applyBorder="1" applyAlignment="1">
      <alignment horizontal="center" vertical="center" wrapText="1"/>
    </xf>
    <xf numFmtId="4" fontId="47" fillId="9" borderId="12" xfId="0" applyNumberFormat="1" applyFont="1" applyFill="1" applyBorder="1" applyAlignment="1">
      <alignment horizontal="center" vertical="center" wrapText="1"/>
    </xf>
    <xf numFmtId="0" fontId="48" fillId="9" borderId="11" xfId="0" applyNumberFormat="1" applyFont="1" applyFill="1" applyBorder="1" applyAlignment="1">
      <alignment horizontal="center" vertical="center" wrapText="1"/>
    </xf>
    <xf numFmtId="0" fontId="48" fillId="9" borderId="12" xfId="0" applyNumberFormat="1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/>
    </xf>
    <xf numFmtId="0" fontId="2" fillId="9" borderId="10" xfId="0" applyNumberFormat="1" applyFont="1" applyFill="1" applyBorder="1" applyAlignment="1">
      <alignment horizontal="center" vertical="top" wrapText="1"/>
    </xf>
    <xf numFmtId="4" fontId="47" fillId="9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8" fillId="9" borderId="10" xfId="0" applyNumberFormat="1" applyFont="1" applyFill="1" applyBorder="1" applyAlignment="1">
      <alignment horizontal="center" vertical="center" wrapText="1"/>
    </xf>
    <xf numFmtId="0" fontId="47" fillId="9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9" borderId="11" xfId="0" applyNumberFormat="1" applyFont="1" applyFill="1" applyBorder="1" applyAlignment="1">
      <alignment horizontal="center" vertical="center" wrapText="1"/>
    </xf>
    <xf numFmtId="0" fontId="3" fillId="9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3" fillId="9" borderId="10" xfId="0" applyNumberFormat="1" applyFont="1" applyFill="1" applyBorder="1" applyAlignment="1">
      <alignment vertical="top" wrapText="1"/>
    </xf>
    <xf numFmtId="0" fontId="3" fillId="33" borderId="10" xfId="0" applyNumberFormat="1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8" fillId="9" borderId="10" xfId="0" applyNumberFormat="1" applyFont="1" applyFill="1" applyBorder="1" applyAlignment="1">
      <alignment horizontal="center" vertical="center" wrapText="1"/>
    </xf>
    <xf numFmtId="0" fontId="2" fillId="9" borderId="11" xfId="0" applyNumberFormat="1" applyFont="1" applyFill="1" applyBorder="1" applyAlignment="1">
      <alignment horizontal="left" vertical="top" wrapText="1"/>
    </xf>
    <xf numFmtId="0" fontId="2" fillId="9" borderId="12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54</xdr:row>
      <xdr:rowOff>9525</xdr:rowOff>
    </xdr:from>
    <xdr:to>
      <xdr:col>3</xdr:col>
      <xdr:colOff>419100</xdr:colOff>
      <xdr:row>62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458200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7"/>
  <sheetViews>
    <sheetView tabSelected="1" zoomScalePageLayoutView="0" workbookViewId="0" topLeftCell="A1">
      <selection activeCell="C55" sqref="C55"/>
    </sheetView>
  </sheetViews>
  <sheetFormatPr defaultColWidth="10.66015625" defaultRowHeight="11.25" outlineLevelRow="7"/>
  <cols>
    <col min="1" max="1" width="18.16015625" style="1" customWidth="1"/>
    <col min="2" max="2" width="15.16015625" style="1" customWidth="1"/>
    <col min="3" max="3" width="14" style="1" customWidth="1"/>
    <col min="4" max="4" width="7.66015625" style="1" customWidth="1"/>
    <col min="5" max="5" width="7" style="1" customWidth="1"/>
    <col min="6" max="6" width="13.5" style="0" customWidth="1"/>
    <col min="7" max="7" width="10.66015625" style="0" customWidth="1"/>
    <col min="8" max="8" width="3.66015625" style="0" customWidth="1"/>
    <col min="9" max="9" width="13" style="0" customWidth="1"/>
    <col min="10" max="10" width="14.5" style="0" customWidth="1"/>
    <col min="11" max="11" width="1.171875" style="0" customWidth="1"/>
    <col min="12" max="12" width="15.5" style="0" customWidth="1"/>
    <col min="13" max="13" width="10.33203125" style="0" customWidth="1"/>
    <col min="14" max="14" width="3.83203125" style="0" customWidth="1"/>
    <col min="15" max="15" width="14" style="0" customWidth="1"/>
    <col min="16" max="16" width="13.66015625" style="0" customWidth="1"/>
  </cols>
  <sheetData>
    <row r="1" spans="1:14" ht="15.7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6" ht="13.5" customHeight="1">
      <c r="A2" s="57"/>
      <c r="B2" s="57"/>
      <c r="C2" s="62" t="s">
        <v>28</v>
      </c>
      <c r="D2" s="62"/>
      <c r="E2" s="62"/>
      <c r="F2" s="62" t="s">
        <v>29</v>
      </c>
      <c r="G2" s="62"/>
      <c r="H2" s="62"/>
      <c r="I2" s="62" t="s">
        <v>31</v>
      </c>
      <c r="J2" s="62"/>
      <c r="K2" s="62"/>
      <c r="L2" s="62" t="s">
        <v>32</v>
      </c>
      <c r="M2" s="62"/>
      <c r="N2" s="62"/>
      <c r="O2" s="56" t="s">
        <v>48</v>
      </c>
      <c r="P2" s="56"/>
    </row>
    <row r="3" spans="1:16" ht="12.75" customHeight="1">
      <c r="A3" s="57"/>
      <c r="B3" s="57"/>
      <c r="C3" s="62" t="s">
        <v>25</v>
      </c>
      <c r="D3" s="86" t="s">
        <v>26</v>
      </c>
      <c r="E3" s="86"/>
      <c r="F3" s="62" t="s">
        <v>25</v>
      </c>
      <c r="G3" s="61" t="s">
        <v>26</v>
      </c>
      <c r="H3" s="61"/>
      <c r="I3" s="61" t="s">
        <v>25</v>
      </c>
      <c r="J3" s="62" t="s">
        <v>26</v>
      </c>
      <c r="K3" s="62"/>
      <c r="L3" s="61" t="s">
        <v>25</v>
      </c>
      <c r="M3" s="62" t="s">
        <v>26</v>
      </c>
      <c r="N3" s="62"/>
      <c r="O3" s="51" t="s">
        <v>25</v>
      </c>
      <c r="P3" s="14" t="s">
        <v>26</v>
      </c>
    </row>
    <row r="4" spans="1:16" ht="12.75" customHeight="1" hidden="1">
      <c r="A4" s="57"/>
      <c r="B4" s="57"/>
      <c r="C4" s="62"/>
      <c r="D4" s="86"/>
      <c r="E4" s="86"/>
      <c r="F4" s="62"/>
      <c r="G4" s="61"/>
      <c r="H4" s="61"/>
      <c r="I4" s="61"/>
      <c r="J4" s="62"/>
      <c r="K4" s="62"/>
      <c r="L4" s="61"/>
      <c r="M4" s="62"/>
      <c r="N4" s="62"/>
      <c r="O4" s="51"/>
      <c r="P4" s="14"/>
    </row>
    <row r="5" spans="1:16" ht="13.5" customHeight="1">
      <c r="A5" s="87"/>
      <c r="B5" s="88"/>
      <c r="C5" s="23">
        <f>C10-D7</f>
        <v>8856.879999999888</v>
      </c>
      <c r="D5" s="52"/>
      <c r="E5" s="53"/>
      <c r="F5" s="16">
        <f>F10-G7</f>
        <v>151743.19999999995</v>
      </c>
      <c r="G5" s="54"/>
      <c r="H5" s="55"/>
      <c r="I5" s="15"/>
      <c r="J5" s="52">
        <f>J7-I10</f>
        <v>86036.5399999998</v>
      </c>
      <c r="K5" s="53"/>
      <c r="L5" s="15"/>
      <c r="M5" s="52">
        <f>M7-L10</f>
        <v>117938.2699999999</v>
      </c>
      <c r="N5" s="53"/>
      <c r="O5" s="17"/>
      <c r="P5" s="18">
        <f>P7-O10</f>
        <v>43374.73000000045</v>
      </c>
    </row>
    <row r="6" spans="1:16" ht="13.5" customHeight="1">
      <c r="A6" s="57"/>
      <c r="B6" s="57"/>
      <c r="C6" s="14" t="s">
        <v>36</v>
      </c>
      <c r="D6" s="58" t="s">
        <v>37</v>
      </c>
      <c r="E6" s="58"/>
      <c r="F6" s="14" t="s">
        <v>36</v>
      </c>
      <c r="G6" s="58" t="s">
        <v>37</v>
      </c>
      <c r="H6" s="58"/>
      <c r="I6" s="14" t="s">
        <v>36</v>
      </c>
      <c r="J6" s="58" t="s">
        <v>37</v>
      </c>
      <c r="K6" s="58"/>
      <c r="L6" s="14" t="s">
        <v>36</v>
      </c>
      <c r="M6" s="58" t="s">
        <v>37</v>
      </c>
      <c r="N6" s="58"/>
      <c r="O6" s="14" t="s">
        <v>36</v>
      </c>
      <c r="P6" s="16" t="s">
        <v>37</v>
      </c>
    </row>
    <row r="7" spans="1:16" ht="12" customHeight="1" outlineLevel="2">
      <c r="A7" s="82" t="s">
        <v>0</v>
      </c>
      <c r="B7" s="82"/>
      <c r="C7" s="2"/>
      <c r="D7" s="63">
        <f>D8+D9</f>
        <v>2041263.57</v>
      </c>
      <c r="E7" s="63"/>
      <c r="F7" s="2"/>
      <c r="G7" s="63">
        <f>SUM(G8:H9)</f>
        <v>1447819.08</v>
      </c>
      <c r="H7" s="63"/>
      <c r="I7" s="2"/>
      <c r="J7" s="63">
        <f>SUM(J8:K10)</f>
        <v>1557834.28</v>
      </c>
      <c r="K7" s="63"/>
      <c r="L7" s="2"/>
      <c r="M7" s="63">
        <f>M8+M9</f>
        <v>1023556.83</v>
      </c>
      <c r="N7" s="63"/>
      <c r="O7" s="4"/>
      <c r="P7" s="3">
        <f>P8+P9</f>
        <v>6070473.76</v>
      </c>
    </row>
    <row r="8" spans="1:16" ht="11.25" customHeight="1" outlineLevel="4">
      <c r="A8" s="79" t="s">
        <v>1</v>
      </c>
      <c r="B8" s="79"/>
      <c r="C8" s="5"/>
      <c r="D8" s="71">
        <v>1732957.34</v>
      </c>
      <c r="E8" s="71"/>
      <c r="F8" s="5"/>
      <c r="G8" s="71">
        <v>1289179.7</v>
      </c>
      <c r="H8" s="71"/>
      <c r="I8" s="5"/>
      <c r="J8" s="66">
        <v>1329305.54</v>
      </c>
      <c r="K8" s="67"/>
      <c r="L8" s="5"/>
      <c r="M8" s="71">
        <v>918675.71</v>
      </c>
      <c r="N8" s="71"/>
      <c r="O8" s="4"/>
      <c r="P8" s="4">
        <f>D8+G8+J8+M8</f>
        <v>5270118.29</v>
      </c>
    </row>
    <row r="9" spans="1:16" ht="12" customHeight="1" outlineLevel="3">
      <c r="A9" s="82" t="s">
        <v>2</v>
      </c>
      <c r="B9" s="82"/>
      <c r="C9" s="7"/>
      <c r="D9" s="72">
        <v>308306.23</v>
      </c>
      <c r="E9" s="72"/>
      <c r="F9" s="7"/>
      <c r="G9" s="72">
        <v>158639.38</v>
      </c>
      <c r="H9" s="72"/>
      <c r="I9" s="7"/>
      <c r="J9" s="84">
        <v>228528.74</v>
      </c>
      <c r="K9" s="85"/>
      <c r="L9" s="7"/>
      <c r="M9" s="72">
        <v>104881.12</v>
      </c>
      <c r="N9" s="72"/>
      <c r="O9" s="4"/>
      <c r="P9" s="4">
        <f>D9+G9+J9+M9</f>
        <v>800355.47</v>
      </c>
    </row>
    <row r="10" spans="1:16" ht="12.75" customHeight="1" outlineLevel="2">
      <c r="A10" s="80" t="s">
        <v>38</v>
      </c>
      <c r="B10" s="80"/>
      <c r="C10" s="3">
        <f>C11+C51</f>
        <v>2050120.45</v>
      </c>
      <c r="D10" s="64"/>
      <c r="E10" s="65"/>
      <c r="F10" s="3">
        <f>F11+F51</f>
        <v>1599562.28</v>
      </c>
      <c r="G10" s="64"/>
      <c r="H10" s="65"/>
      <c r="I10" s="3">
        <f>I11+I51</f>
        <v>1471797.7400000002</v>
      </c>
      <c r="J10" s="75"/>
      <c r="K10" s="76"/>
      <c r="L10" s="3">
        <f>L11+L51</f>
        <v>905618.56</v>
      </c>
      <c r="M10" s="69"/>
      <c r="N10" s="69"/>
      <c r="O10" s="3">
        <f>O11+O51</f>
        <v>6027099.029999999</v>
      </c>
      <c r="P10" s="4"/>
    </row>
    <row r="11" spans="1:16" ht="12" customHeight="1" outlineLevel="3">
      <c r="A11" s="80" t="s">
        <v>39</v>
      </c>
      <c r="B11" s="80"/>
      <c r="C11" s="3">
        <f>C12+C46</f>
        <v>1897914.6199999999</v>
      </c>
      <c r="D11" s="64"/>
      <c r="E11" s="65"/>
      <c r="F11" s="3">
        <f>F12+F46</f>
        <v>1470753.83</v>
      </c>
      <c r="G11" s="64"/>
      <c r="H11" s="65"/>
      <c r="I11" s="3">
        <f>I12+I46</f>
        <v>1356832.0300000003</v>
      </c>
      <c r="J11" s="64"/>
      <c r="K11" s="65"/>
      <c r="L11" s="3">
        <f>L12+L46</f>
        <v>810389.16</v>
      </c>
      <c r="M11" s="69"/>
      <c r="N11" s="69"/>
      <c r="O11" s="3">
        <f>O12+O46</f>
        <v>5535889.64</v>
      </c>
      <c r="P11" s="4"/>
    </row>
    <row r="12" spans="1:16" ht="12" customHeight="1" outlineLevel="4">
      <c r="A12" s="82" t="s">
        <v>3</v>
      </c>
      <c r="B12" s="82"/>
      <c r="C12" s="8">
        <f>C13+C39+C45</f>
        <v>1837627.16</v>
      </c>
      <c r="D12" s="59"/>
      <c r="E12" s="60"/>
      <c r="F12" s="8">
        <f>F13+F39+F45</f>
        <v>1423771.71</v>
      </c>
      <c r="G12" s="59"/>
      <c r="H12" s="60"/>
      <c r="I12" s="8">
        <f>I13+I39+I45</f>
        <v>1308283.7200000002</v>
      </c>
      <c r="J12" s="59"/>
      <c r="K12" s="60"/>
      <c r="L12" s="8">
        <f>L13+L39+L45</f>
        <v>775117.41</v>
      </c>
      <c r="M12" s="41"/>
      <c r="N12" s="41"/>
      <c r="O12" s="8">
        <f>O13+O39+O45</f>
        <v>5344800</v>
      </c>
      <c r="P12" s="4"/>
    </row>
    <row r="13" spans="1:16" ht="12" customHeight="1" outlineLevel="5">
      <c r="A13" s="81" t="s">
        <v>4</v>
      </c>
      <c r="B13" s="81"/>
      <c r="C13" s="10">
        <f>C14+C25+C36</f>
        <v>930394.13</v>
      </c>
      <c r="D13" s="77"/>
      <c r="E13" s="78"/>
      <c r="F13" s="10">
        <f>F14+F25+F36</f>
        <v>801829</v>
      </c>
      <c r="G13" s="77"/>
      <c r="H13" s="78"/>
      <c r="I13" s="10">
        <f>I14+I25+I36</f>
        <v>724239.4800000001</v>
      </c>
      <c r="J13" s="19"/>
      <c r="K13" s="20"/>
      <c r="L13" s="10">
        <f>L14+L25+L36</f>
        <v>453744.97000000003</v>
      </c>
      <c r="M13" s="70"/>
      <c r="N13" s="70"/>
      <c r="O13" s="11">
        <f aca="true" t="shared" si="0" ref="O13:O53">C13+F13+I13+L13</f>
        <v>2910207.58</v>
      </c>
      <c r="P13" s="11"/>
    </row>
    <row r="14" spans="1:16" ht="12" outlineLevel="6">
      <c r="A14" s="81" t="s">
        <v>33</v>
      </c>
      <c r="B14" s="81"/>
      <c r="C14" s="10">
        <f>SUM(C16:C24)</f>
        <v>259052.25999999998</v>
      </c>
      <c r="D14" s="40"/>
      <c r="E14" s="40"/>
      <c r="F14" s="26">
        <f>SUM(F16:F24)</f>
        <v>316001.94</v>
      </c>
      <c r="G14" s="40"/>
      <c r="H14" s="40"/>
      <c r="I14" s="26">
        <f>SUM(I16:I24)</f>
        <v>207932.8</v>
      </c>
      <c r="J14" s="40"/>
      <c r="K14" s="40"/>
      <c r="L14" s="26">
        <f>SUM(L15:L24)</f>
        <v>137730.14</v>
      </c>
      <c r="M14" s="70"/>
      <c r="N14" s="70"/>
      <c r="O14" s="11">
        <f t="shared" si="0"/>
        <v>920717.14</v>
      </c>
      <c r="P14" s="11"/>
    </row>
    <row r="15" spans="1:16" ht="12" outlineLevel="6">
      <c r="A15" s="35" t="s">
        <v>55</v>
      </c>
      <c r="B15" s="36"/>
      <c r="C15" s="27"/>
      <c r="D15" s="37"/>
      <c r="E15" s="38"/>
      <c r="F15" s="34"/>
      <c r="G15" s="37"/>
      <c r="H15" s="38"/>
      <c r="I15" s="34"/>
      <c r="J15" s="37"/>
      <c r="K15" s="38"/>
      <c r="L15" s="27">
        <v>3386</v>
      </c>
      <c r="M15" s="73"/>
      <c r="N15" s="74"/>
      <c r="O15" s="31"/>
      <c r="P15" s="31"/>
    </row>
    <row r="16" spans="1:16" ht="12" customHeight="1" outlineLevel="7">
      <c r="A16" s="79" t="s">
        <v>5</v>
      </c>
      <c r="B16" s="79"/>
      <c r="C16" s="27">
        <v>14267.64</v>
      </c>
      <c r="D16" s="39"/>
      <c r="E16" s="39"/>
      <c r="F16" s="24">
        <v>75973.29</v>
      </c>
      <c r="G16" s="39"/>
      <c r="H16" s="39"/>
      <c r="I16" s="6">
        <v>11150.94</v>
      </c>
      <c r="J16" s="39"/>
      <c r="K16" s="39"/>
      <c r="L16" s="6">
        <v>4525.58</v>
      </c>
      <c r="M16" s="41"/>
      <c r="N16" s="41"/>
      <c r="O16" s="4">
        <f t="shared" si="0"/>
        <v>105917.45</v>
      </c>
      <c r="P16" s="4"/>
    </row>
    <row r="17" spans="1:16" ht="12" customHeight="1" outlineLevel="7">
      <c r="A17" s="79" t="s">
        <v>6</v>
      </c>
      <c r="B17" s="79"/>
      <c r="C17" s="27">
        <v>167570.1</v>
      </c>
      <c r="D17" s="39"/>
      <c r="E17" s="39"/>
      <c r="F17" s="24">
        <v>117404.73</v>
      </c>
      <c r="G17" s="39"/>
      <c r="H17" s="39"/>
      <c r="I17" s="6">
        <v>128880.7</v>
      </c>
      <c r="J17" s="39"/>
      <c r="K17" s="39"/>
      <c r="L17" s="6">
        <v>75823.88</v>
      </c>
      <c r="M17" s="41"/>
      <c r="N17" s="41"/>
      <c r="O17" s="4">
        <f t="shared" si="0"/>
        <v>489679.41000000003</v>
      </c>
      <c r="P17" s="4"/>
    </row>
    <row r="18" spans="1:16" ht="12.75" customHeight="1" outlineLevel="7">
      <c r="A18" s="79" t="s">
        <v>7</v>
      </c>
      <c r="B18" s="79"/>
      <c r="C18" s="27">
        <v>9636.43</v>
      </c>
      <c r="D18" s="39"/>
      <c r="E18" s="39"/>
      <c r="F18" s="24">
        <v>15556.99</v>
      </c>
      <c r="G18" s="39"/>
      <c r="H18" s="39"/>
      <c r="I18" s="6">
        <v>11560.42</v>
      </c>
      <c r="J18" s="39"/>
      <c r="K18" s="39"/>
      <c r="L18" s="6">
        <v>9636.43</v>
      </c>
      <c r="M18" s="41"/>
      <c r="N18" s="41"/>
      <c r="O18" s="4">
        <f t="shared" si="0"/>
        <v>46390.27</v>
      </c>
      <c r="P18" s="4"/>
    </row>
    <row r="19" spans="1:16" ht="12" outlineLevel="7">
      <c r="A19" s="79" t="s">
        <v>34</v>
      </c>
      <c r="B19" s="79"/>
      <c r="C19" s="27"/>
      <c r="D19" s="39"/>
      <c r="E19" s="39"/>
      <c r="F19" s="24">
        <v>40482.7</v>
      </c>
      <c r="G19" s="39"/>
      <c r="H19" s="39"/>
      <c r="I19" s="9"/>
      <c r="J19" s="39"/>
      <c r="K19" s="39"/>
      <c r="L19" s="9"/>
      <c r="M19" s="41"/>
      <c r="N19" s="41"/>
      <c r="O19" s="4">
        <f t="shared" si="0"/>
        <v>40482.7</v>
      </c>
      <c r="P19" s="4"/>
    </row>
    <row r="20" spans="1:16" ht="12" customHeight="1" outlineLevel="7">
      <c r="A20" s="79" t="s">
        <v>8</v>
      </c>
      <c r="B20" s="79"/>
      <c r="C20" s="27">
        <v>36262.43</v>
      </c>
      <c r="D20" s="39"/>
      <c r="E20" s="39"/>
      <c r="F20" s="24">
        <v>25299.39</v>
      </c>
      <c r="G20" s="39"/>
      <c r="H20" s="39"/>
      <c r="I20" s="6">
        <v>27513.06</v>
      </c>
      <c r="J20" s="39"/>
      <c r="K20" s="39"/>
      <c r="L20" s="6">
        <v>16339.19</v>
      </c>
      <c r="M20" s="41"/>
      <c r="N20" s="41"/>
      <c r="O20" s="4">
        <f t="shared" si="0"/>
        <v>105414.07</v>
      </c>
      <c r="P20" s="4"/>
    </row>
    <row r="21" spans="1:16" ht="13.5" customHeight="1" outlineLevel="7">
      <c r="A21" s="79" t="s">
        <v>40</v>
      </c>
      <c r="B21" s="79"/>
      <c r="C21" s="27">
        <v>6149.14</v>
      </c>
      <c r="D21" s="39"/>
      <c r="E21" s="39"/>
      <c r="F21" s="25"/>
      <c r="G21" s="41"/>
      <c r="H21" s="41"/>
      <c r="I21" s="6">
        <v>3661.16</v>
      </c>
      <c r="J21" s="39"/>
      <c r="K21" s="39"/>
      <c r="L21" s="6">
        <v>2852.48</v>
      </c>
      <c r="M21" s="41"/>
      <c r="N21" s="41"/>
      <c r="O21" s="4">
        <f t="shared" si="0"/>
        <v>12662.779999999999</v>
      </c>
      <c r="P21" s="4"/>
    </row>
    <row r="22" spans="1:16" ht="12.75" customHeight="1" outlineLevel="7">
      <c r="A22" s="79" t="s">
        <v>52</v>
      </c>
      <c r="B22" s="79"/>
      <c r="C22" s="27">
        <v>25166.52</v>
      </c>
      <c r="D22" s="39"/>
      <c r="E22" s="39"/>
      <c r="F22" s="24">
        <v>29360.94</v>
      </c>
      <c r="G22" s="39"/>
      <c r="H22" s="39"/>
      <c r="I22" s="6">
        <v>25166.52</v>
      </c>
      <c r="J22" s="39"/>
      <c r="K22" s="39"/>
      <c r="L22" s="6">
        <v>25166.58</v>
      </c>
      <c r="M22" s="41"/>
      <c r="N22" s="41"/>
      <c r="O22" s="4">
        <f t="shared" si="0"/>
        <v>104860.56</v>
      </c>
      <c r="P22" s="4"/>
    </row>
    <row r="23" spans="1:16" ht="12.75" customHeight="1" outlineLevel="7">
      <c r="A23" s="42" t="s">
        <v>51</v>
      </c>
      <c r="B23" s="43"/>
      <c r="C23" s="27"/>
      <c r="D23" s="44"/>
      <c r="E23" s="45"/>
      <c r="F23" s="24">
        <v>10113.9</v>
      </c>
      <c r="G23" s="44"/>
      <c r="H23" s="45"/>
      <c r="I23" s="6"/>
      <c r="J23" s="44"/>
      <c r="K23" s="45"/>
      <c r="L23" s="6"/>
      <c r="M23" s="46"/>
      <c r="N23" s="47"/>
      <c r="O23" s="4"/>
      <c r="P23" s="4"/>
    </row>
    <row r="24" spans="1:16" ht="12.75" customHeight="1" outlineLevel="7">
      <c r="A24" s="79" t="s">
        <v>27</v>
      </c>
      <c r="B24" s="79"/>
      <c r="C24" s="27"/>
      <c r="D24" s="39"/>
      <c r="E24" s="39"/>
      <c r="F24" s="24">
        <v>1810</v>
      </c>
      <c r="G24" s="39"/>
      <c r="H24" s="39"/>
      <c r="I24" s="9"/>
      <c r="J24" s="39"/>
      <c r="K24" s="39"/>
      <c r="L24" s="9"/>
      <c r="M24" s="41"/>
      <c r="N24" s="41"/>
      <c r="O24" s="4">
        <f t="shared" si="0"/>
        <v>1810</v>
      </c>
      <c r="P24" s="4"/>
    </row>
    <row r="25" spans="1:16" ht="24.75" customHeight="1" outlineLevel="6">
      <c r="A25" s="81" t="s">
        <v>41</v>
      </c>
      <c r="B25" s="81"/>
      <c r="C25" s="10">
        <f>SUM(C26:C35)</f>
        <v>552050.52</v>
      </c>
      <c r="D25" s="40"/>
      <c r="E25" s="40"/>
      <c r="F25" s="10">
        <f>SUM(F26:F35)</f>
        <v>396489.29</v>
      </c>
      <c r="G25" s="40"/>
      <c r="H25" s="40"/>
      <c r="I25" s="10">
        <f>SUM(I26:I35)</f>
        <v>418443.51</v>
      </c>
      <c r="J25" s="40"/>
      <c r="K25" s="40"/>
      <c r="L25" s="10">
        <f>SUM(L26:L35)</f>
        <v>261056.45</v>
      </c>
      <c r="M25" s="70"/>
      <c r="N25" s="70"/>
      <c r="O25" s="11">
        <f t="shared" si="0"/>
        <v>1628039.77</v>
      </c>
      <c r="P25" s="11"/>
    </row>
    <row r="26" spans="1:16" ht="12" customHeight="1" outlineLevel="7">
      <c r="A26" s="79" t="s">
        <v>9</v>
      </c>
      <c r="B26" s="79"/>
      <c r="C26" s="27">
        <v>87771.2</v>
      </c>
      <c r="D26" s="39"/>
      <c r="E26" s="39"/>
      <c r="F26" s="24">
        <v>62438.04</v>
      </c>
      <c r="G26" s="39"/>
      <c r="H26" s="39"/>
      <c r="I26" s="6">
        <v>67170.99</v>
      </c>
      <c r="J26" s="39"/>
      <c r="K26" s="39"/>
      <c r="L26" s="6">
        <v>40697.97</v>
      </c>
      <c r="M26" s="41"/>
      <c r="N26" s="41"/>
      <c r="O26" s="4">
        <f t="shared" si="0"/>
        <v>258078.19999999998</v>
      </c>
      <c r="P26" s="4"/>
    </row>
    <row r="27" spans="1:16" ht="12" customHeight="1" outlineLevel="7">
      <c r="A27" s="79" t="s">
        <v>10</v>
      </c>
      <c r="B27" s="79"/>
      <c r="C27" s="27">
        <v>3508.4</v>
      </c>
      <c r="D27" s="39"/>
      <c r="E27" s="39"/>
      <c r="F27" s="24">
        <v>2622.06</v>
      </c>
      <c r="G27" s="39"/>
      <c r="H27" s="39"/>
      <c r="I27" s="6">
        <v>2745.61</v>
      </c>
      <c r="J27" s="39"/>
      <c r="K27" s="39"/>
      <c r="L27" s="6">
        <v>1747.55</v>
      </c>
      <c r="M27" s="41"/>
      <c r="N27" s="41"/>
      <c r="O27" s="4">
        <f t="shared" si="0"/>
        <v>10623.619999999999</v>
      </c>
      <c r="P27" s="4"/>
    </row>
    <row r="28" spans="1:16" ht="12.75" customHeight="1" outlineLevel="7">
      <c r="A28" s="79" t="s">
        <v>42</v>
      </c>
      <c r="B28" s="79"/>
      <c r="C28" s="27">
        <v>9416.01</v>
      </c>
      <c r="D28" s="39"/>
      <c r="E28" s="39"/>
      <c r="F28" s="24">
        <v>5387.84</v>
      </c>
      <c r="G28" s="39"/>
      <c r="H28" s="39"/>
      <c r="I28" s="6">
        <v>7932.39</v>
      </c>
      <c r="J28" s="39"/>
      <c r="K28" s="39"/>
      <c r="L28" s="6">
        <v>4523.95</v>
      </c>
      <c r="M28" s="41"/>
      <c r="N28" s="41"/>
      <c r="O28" s="4">
        <f t="shared" si="0"/>
        <v>27260.190000000002</v>
      </c>
      <c r="P28" s="4"/>
    </row>
    <row r="29" spans="1:16" ht="12" customHeight="1" outlineLevel="7">
      <c r="A29" s="79" t="s">
        <v>11</v>
      </c>
      <c r="B29" s="79"/>
      <c r="C29" s="27">
        <v>95271.14</v>
      </c>
      <c r="D29" s="39"/>
      <c r="E29" s="39"/>
      <c r="F29" s="24">
        <v>66468.23</v>
      </c>
      <c r="G29" s="39"/>
      <c r="H29" s="39"/>
      <c r="I29" s="6">
        <v>72284.21</v>
      </c>
      <c r="J29" s="39"/>
      <c r="K29" s="39"/>
      <c r="L29" s="6">
        <v>42926.45</v>
      </c>
      <c r="M29" s="41"/>
      <c r="N29" s="41"/>
      <c r="O29" s="4">
        <f t="shared" si="0"/>
        <v>276950.03</v>
      </c>
      <c r="P29" s="4"/>
    </row>
    <row r="30" spans="1:16" ht="12" customHeight="1" outlineLevel="7">
      <c r="A30" s="79" t="s">
        <v>12</v>
      </c>
      <c r="B30" s="79"/>
      <c r="C30" s="27">
        <v>96037.81</v>
      </c>
      <c r="D30" s="39"/>
      <c r="E30" s="39"/>
      <c r="F30" s="24">
        <v>67002.45</v>
      </c>
      <c r="G30" s="39"/>
      <c r="H30" s="39"/>
      <c r="I30" s="6">
        <v>72865.18</v>
      </c>
      <c r="J30" s="39"/>
      <c r="K30" s="39"/>
      <c r="L30" s="6">
        <v>43272.41</v>
      </c>
      <c r="M30" s="41"/>
      <c r="N30" s="41"/>
      <c r="O30" s="4">
        <f t="shared" si="0"/>
        <v>279177.85</v>
      </c>
      <c r="P30" s="4"/>
    </row>
    <row r="31" spans="1:16" ht="12.75" customHeight="1" outlineLevel="7">
      <c r="A31" s="79" t="s">
        <v>43</v>
      </c>
      <c r="B31" s="79"/>
      <c r="C31" s="27">
        <v>16760</v>
      </c>
      <c r="D31" s="39"/>
      <c r="E31" s="39"/>
      <c r="F31" s="25">
        <v>12570</v>
      </c>
      <c r="G31" s="41"/>
      <c r="H31" s="41"/>
      <c r="I31" s="6">
        <v>12570</v>
      </c>
      <c r="J31" s="39"/>
      <c r="K31" s="39"/>
      <c r="L31" s="6">
        <v>8380</v>
      </c>
      <c r="M31" s="41"/>
      <c r="N31" s="41"/>
      <c r="O31" s="4">
        <f t="shared" si="0"/>
        <v>50280</v>
      </c>
      <c r="P31" s="4"/>
    </row>
    <row r="32" spans="1:16" ht="12" customHeight="1" outlineLevel="7">
      <c r="A32" s="79" t="s">
        <v>13</v>
      </c>
      <c r="B32" s="79"/>
      <c r="C32" s="27">
        <v>4200</v>
      </c>
      <c r="D32" s="39"/>
      <c r="E32" s="39"/>
      <c r="F32" s="24">
        <v>3150</v>
      </c>
      <c r="G32" s="39"/>
      <c r="H32" s="39"/>
      <c r="I32" s="6">
        <v>3150</v>
      </c>
      <c r="J32" s="39"/>
      <c r="K32" s="39"/>
      <c r="L32" s="6">
        <v>2100</v>
      </c>
      <c r="M32" s="41"/>
      <c r="N32" s="41"/>
      <c r="O32" s="4">
        <f t="shared" si="0"/>
        <v>12600</v>
      </c>
      <c r="P32" s="4"/>
    </row>
    <row r="33" spans="1:16" ht="12" customHeight="1" outlineLevel="7">
      <c r="A33" s="79" t="s">
        <v>8</v>
      </c>
      <c r="B33" s="79"/>
      <c r="C33" s="27">
        <v>36009.16</v>
      </c>
      <c r="D33" s="39"/>
      <c r="E33" s="39"/>
      <c r="F33" s="24">
        <v>25122.67</v>
      </c>
      <c r="G33" s="39"/>
      <c r="H33" s="39"/>
      <c r="I33" s="6">
        <v>27320.93</v>
      </c>
      <c r="J33" s="39"/>
      <c r="K33" s="39"/>
      <c r="L33" s="6">
        <v>16417.12</v>
      </c>
      <c r="M33" s="41"/>
      <c r="N33" s="41"/>
      <c r="O33" s="4">
        <f t="shared" si="0"/>
        <v>104869.88</v>
      </c>
      <c r="P33" s="4"/>
    </row>
    <row r="34" spans="1:16" ht="11.25" customHeight="1" outlineLevel="7">
      <c r="A34" s="79" t="s">
        <v>44</v>
      </c>
      <c r="B34" s="79"/>
      <c r="C34" s="27">
        <f>96000+96000</f>
        <v>192000</v>
      </c>
      <c r="D34" s="39"/>
      <c r="E34" s="39"/>
      <c r="F34" s="6">
        <f>72000+72000</f>
        <v>144000</v>
      </c>
      <c r="G34" s="39"/>
      <c r="H34" s="39"/>
      <c r="I34" s="6">
        <f>72000+72000</f>
        <v>144000</v>
      </c>
      <c r="J34" s="39"/>
      <c r="K34" s="39"/>
      <c r="L34" s="6">
        <f>48000+48000</f>
        <v>96000</v>
      </c>
      <c r="M34" s="41"/>
      <c r="N34" s="41"/>
      <c r="O34" s="4">
        <f t="shared" si="0"/>
        <v>576000</v>
      </c>
      <c r="P34" s="4"/>
    </row>
    <row r="35" spans="1:16" ht="12.75" customHeight="1" outlineLevel="7">
      <c r="A35" s="79" t="s">
        <v>14</v>
      </c>
      <c r="B35" s="79"/>
      <c r="C35" s="27">
        <v>11076.8</v>
      </c>
      <c r="D35" s="39"/>
      <c r="E35" s="39"/>
      <c r="F35" s="6">
        <v>7728</v>
      </c>
      <c r="G35" s="39"/>
      <c r="H35" s="39"/>
      <c r="I35" s="6">
        <v>8404.2</v>
      </c>
      <c r="J35" s="39"/>
      <c r="K35" s="39"/>
      <c r="L35" s="6">
        <v>4991</v>
      </c>
      <c r="M35" s="41"/>
      <c r="N35" s="41"/>
      <c r="O35" s="4">
        <f t="shared" si="0"/>
        <v>32200</v>
      </c>
      <c r="P35" s="4"/>
    </row>
    <row r="36" spans="1:16" ht="12" customHeight="1" outlineLevel="6">
      <c r="A36" s="81" t="s">
        <v>15</v>
      </c>
      <c r="B36" s="81"/>
      <c r="C36" s="10">
        <f>SUM(C37:C38)</f>
        <v>119291.35</v>
      </c>
      <c r="D36" s="40"/>
      <c r="E36" s="40"/>
      <c r="F36" s="10">
        <f>SUM(F37:F38)</f>
        <v>89337.77</v>
      </c>
      <c r="G36" s="40"/>
      <c r="H36" s="40"/>
      <c r="I36" s="10">
        <f>SUM(I37:I38)</f>
        <v>97863.17</v>
      </c>
      <c r="J36" s="40"/>
      <c r="K36" s="40"/>
      <c r="L36" s="10">
        <f>SUM(L37:L38)</f>
        <v>54958.38</v>
      </c>
      <c r="M36" s="48"/>
      <c r="N36" s="49"/>
      <c r="O36" s="11">
        <f t="shared" si="0"/>
        <v>361450.67</v>
      </c>
      <c r="P36" s="11"/>
    </row>
    <row r="37" spans="1:16" ht="12" customHeight="1" outlineLevel="7">
      <c r="A37" s="79" t="s">
        <v>16</v>
      </c>
      <c r="B37" s="79"/>
      <c r="C37" s="27">
        <v>111035.35</v>
      </c>
      <c r="D37" s="39"/>
      <c r="E37" s="39"/>
      <c r="F37" s="6">
        <v>83577.77</v>
      </c>
      <c r="G37" s="39"/>
      <c r="H37" s="39"/>
      <c r="I37" s="6">
        <v>91599.17</v>
      </c>
      <c r="J37" s="39"/>
      <c r="K37" s="39"/>
      <c r="L37" s="6">
        <v>51238.38</v>
      </c>
      <c r="M37" s="41"/>
      <c r="N37" s="41"/>
      <c r="O37" s="4">
        <f t="shared" si="0"/>
        <v>337450.67</v>
      </c>
      <c r="P37" s="4"/>
    </row>
    <row r="38" spans="1:16" ht="12" customHeight="1" outlineLevel="7">
      <c r="A38" s="42" t="s">
        <v>49</v>
      </c>
      <c r="B38" s="43"/>
      <c r="C38" s="27">
        <v>8256</v>
      </c>
      <c r="D38" s="44"/>
      <c r="E38" s="45"/>
      <c r="F38" s="6">
        <v>5760</v>
      </c>
      <c r="G38" s="44"/>
      <c r="H38" s="45"/>
      <c r="I38" s="6">
        <v>6264</v>
      </c>
      <c r="J38" s="44"/>
      <c r="K38" s="45"/>
      <c r="L38" s="6">
        <v>3720</v>
      </c>
      <c r="M38" s="21"/>
      <c r="N38" s="22"/>
      <c r="O38" s="4">
        <f t="shared" si="0"/>
        <v>24000</v>
      </c>
      <c r="P38" s="4"/>
    </row>
    <row r="39" spans="1:16" ht="12" customHeight="1" outlineLevel="5">
      <c r="A39" s="81" t="s">
        <v>17</v>
      </c>
      <c r="B39" s="81"/>
      <c r="C39" s="10">
        <f>SUM(C41:C44)</f>
        <v>300745.82</v>
      </c>
      <c r="D39" s="40"/>
      <c r="E39" s="40"/>
      <c r="F39" s="10">
        <f>SUM(F41:F44)</f>
        <v>199025.31</v>
      </c>
      <c r="G39" s="40"/>
      <c r="H39" s="40"/>
      <c r="I39" s="12">
        <f>SUM(I40:I44)</f>
        <v>24330</v>
      </c>
      <c r="J39" s="40"/>
      <c r="K39" s="40"/>
      <c r="L39" s="10">
        <v>48154</v>
      </c>
      <c r="M39" s="48"/>
      <c r="N39" s="49"/>
      <c r="O39" s="11">
        <f t="shared" si="0"/>
        <v>572255.13</v>
      </c>
      <c r="P39" s="11"/>
    </row>
    <row r="40" spans="1:16" ht="12" customHeight="1" outlineLevel="5">
      <c r="A40" s="35" t="s">
        <v>53</v>
      </c>
      <c r="B40" s="36"/>
      <c r="C40" s="27"/>
      <c r="D40" s="37"/>
      <c r="E40" s="38"/>
      <c r="F40" s="27"/>
      <c r="G40" s="37"/>
      <c r="H40" s="38"/>
      <c r="I40" s="28">
        <v>24330</v>
      </c>
      <c r="J40" s="37"/>
      <c r="K40" s="38"/>
      <c r="L40" s="27"/>
      <c r="M40" s="29"/>
      <c r="N40" s="30"/>
      <c r="O40" s="31"/>
      <c r="P40" s="31"/>
    </row>
    <row r="41" spans="1:16" ht="12" customHeight="1" outlineLevel="6">
      <c r="A41" s="79" t="s">
        <v>18</v>
      </c>
      <c r="B41" s="79"/>
      <c r="C41" s="27">
        <v>99204.32</v>
      </c>
      <c r="D41" s="39"/>
      <c r="E41" s="39"/>
      <c r="F41" s="6">
        <v>99204.31</v>
      </c>
      <c r="G41" s="39"/>
      <c r="H41" s="39"/>
      <c r="I41" s="6"/>
      <c r="J41" s="39"/>
      <c r="K41" s="39"/>
      <c r="L41" s="9"/>
      <c r="M41" s="41"/>
      <c r="N41" s="41"/>
      <c r="O41" s="4">
        <f t="shared" si="0"/>
        <v>198408.63</v>
      </c>
      <c r="P41" s="4"/>
    </row>
    <row r="42" spans="1:16" ht="12" customHeight="1" outlineLevel="6">
      <c r="A42" s="79" t="s">
        <v>19</v>
      </c>
      <c r="B42" s="79"/>
      <c r="C42" s="27">
        <v>77389</v>
      </c>
      <c r="D42" s="39"/>
      <c r="E42" s="39"/>
      <c r="F42" s="6">
        <v>48761</v>
      </c>
      <c r="G42" s="39"/>
      <c r="H42" s="39"/>
      <c r="I42" s="9"/>
      <c r="J42" s="39"/>
      <c r="K42" s="39"/>
      <c r="L42" s="6">
        <v>48154</v>
      </c>
      <c r="M42" s="41"/>
      <c r="N42" s="41"/>
      <c r="O42" s="4">
        <f t="shared" si="0"/>
        <v>174304</v>
      </c>
      <c r="P42" s="4"/>
    </row>
    <row r="43" spans="1:16" ht="12.75" customHeight="1" outlineLevel="6">
      <c r="A43" s="79" t="s">
        <v>45</v>
      </c>
      <c r="B43" s="79"/>
      <c r="C43" s="27">
        <v>59200</v>
      </c>
      <c r="D43" s="44"/>
      <c r="E43" s="45"/>
      <c r="F43" s="6">
        <v>51060</v>
      </c>
      <c r="G43" s="39"/>
      <c r="H43" s="39"/>
      <c r="I43" s="9"/>
      <c r="J43" s="39"/>
      <c r="K43" s="39"/>
      <c r="L43" s="9"/>
      <c r="M43" s="41"/>
      <c r="N43" s="41"/>
      <c r="O43" s="4">
        <f t="shared" si="0"/>
        <v>110260</v>
      </c>
      <c r="P43" s="4"/>
    </row>
    <row r="44" spans="1:16" ht="12.75" customHeight="1" outlineLevel="6">
      <c r="A44" s="89" t="s">
        <v>50</v>
      </c>
      <c r="B44" s="90"/>
      <c r="C44" s="27">
        <v>64952.5</v>
      </c>
      <c r="D44" s="39"/>
      <c r="E44" s="39"/>
      <c r="F44" s="6"/>
      <c r="G44" s="44"/>
      <c r="H44" s="45"/>
      <c r="I44" s="9"/>
      <c r="J44" s="44"/>
      <c r="K44" s="45"/>
      <c r="L44" s="9"/>
      <c r="M44" s="46"/>
      <c r="N44" s="47"/>
      <c r="O44" s="4"/>
      <c r="P44" s="4"/>
    </row>
    <row r="45" spans="1:16" ht="12.75" customHeight="1" outlineLevel="5">
      <c r="A45" s="81" t="s">
        <v>35</v>
      </c>
      <c r="B45" s="81"/>
      <c r="C45" s="10">
        <v>606487.21</v>
      </c>
      <c r="D45" s="40"/>
      <c r="E45" s="40"/>
      <c r="F45" s="10">
        <v>422917.4</v>
      </c>
      <c r="G45" s="40"/>
      <c r="H45" s="40"/>
      <c r="I45" s="10">
        <v>559714.24</v>
      </c>
      <c r="J45" s="40"/>
      <c r="K45" s="40"/>
      <c r="L45" s="10">
        <v>273218.44</v>
      </c>
      <c r="M45" s="70"/>
      <c r="N45" s="70"/>
      <c r="O45" s="11">
        <f t="shared" si="0"/>
        <v>1862337.29</v>
      </c>
      <c r="P45" s="11"/>
    </row>
    <row r="46" spans="1:16" ht="12" customHeight="1" outlineLevel="4">
      <c r="A46" s="83" t="s">
        <v>20</v>
      </c>
      <c r="B46" s="83"/>
      <c r="C46" s="32">
        <f>SUM(C47:C50)</f>
        <v>60287.46000000001</v>
      </c>
      <c r="D46" s="68"/>
      <c r="E46" s="68"/>
      <c r="F46" s="32">
        <f>SUM(F47:F50)</f>
        <v>46982.119999999995</v>
      </c>
      <c r="G46" s="68"/>
      <c r="H46" s="68"/>
      <c r="I46" s="32">
        <f>SUM(I47:I50)</f>
        <v>48548.31</v>
      </c>
      <c r="J46" s="68"/>
      <c r="K46" s="68"/>
      <c r="L46" s="32">
        <f>SUM(L47:L50)</f>
        <v>35271.75</v>
      </c>
      <c r="M46" s="69"/>
      <c r="N46" s="69"/>
      <c r="O46" s="13">
        <f t="shared" si="0"/>
        <v>191089.64</v>
      </c>
      <c r="P46" s="4"/>
    </row>
    <row r="47" spans="1:16" ht="12" customHeight="1" outlineLevel="5">
      <c r="A47" s="79" t="s">
        <v>21</v>
      </c>
      <c r="B47" s="79"/>
      <c r="C47" s="27">
        <v>15161.34</v>
      </c>
      <c r="D47" s="39"/>
      <c r="E47" s="39"/>
      <c r="F47" s="27">
        <v>10577.69</v>
      </c>
      <c r="G47" s="39"/>
      <c r="H47" s="39"/>
      <c r="I47" s="27">
        <v>11503.24</v>
      </c>
      <c r="J47" s="39"/>
      <c r="K47" s="39"/>
      <c r="L47" s="6">
        <v>6831.42</v>
      </c>
      <c r="M47" s="41"/>
      <c r="N47" s="41"/>
      <c r="O47" s="4">
        <f t="shared" si="0"/>
        <v>44073.689999999995</v>
      </c>
      <c r="P47" s="4"/>
    </row>
    <row r="48" spans="1:16" ht="13.5" customHeight="1" outlineLevel="5">
      <c r="A48" s="79" t="s">
        <v>46</v>
      </c>
      <c r="B48" s="79"/>
      <c r="C48" s="27">
        <v>1694.39</v>
      </c>
      <c r="D48" s="39"/>
      <c r="E48" s="39"/>
      <c r="F48" s="33">
        <v>1221.8</v>
      </c>
      <c r="G48" s="41"/>
      <c r="H48" s="41"/>
      <c r="I48" s="33"/>
      <c r="J48" s="41"/>
      <c r="K48" s="41"/>
      <c r="L48" s="9"/>
      <c r="M48" s="41"/>
      <c r="N48" s="41"/>
      <c r="O48" s="4">
        <f t="shared" si="0"/>
        <v>2916.19</v>
      </c>
      <c r="P48" s="4"/>
    </row>
    <row r="49" spans="1:16" ht="12" customHeight="1" outlineLevel="5">
      <c r="A49" s="79" t="s">
        <v>22</v>
      </c>
      <c r="B49" s="79"/>
      <c r="C49" s="27">
        <v>43431.73</v>
      </c>
      <c r="D49" s="39"/>
      <c r="E49" s="39"/>
      <c r="F49" s="27">
        <v>35182.63</v>
      </c>
      <c r="G49" s="39"/>
      <c r="H49" s="39"/>
      <c r="I49" s="27">
        <v>36848.31</v>
      </c>
      <c r="J49" s="39"/>
      <c r="K49" s="39"/>
      <c r="L49" s="6">
        <v>28440.33</v>
      </c>
      <c r="M49" s="39"/>
      <c r="N49" s="39"/>
      <c r="O49" s="4">
        <f t="shared" si="0"/>
        <v>143903</v>
      </c>
      <c r="P49" s="4"/>
    </row>
    <row r="50" spans="1:16" ht="11.25" customHeight="1" outlineLevel="5">
      <c r="A50" s="79" t="s">
        <v>30</v>
      </c>
      <c r="B50" s="79"/>
      <c r="C50" s="27"/>
      <c r="D50" s="39"/>
      <c r="E50" s="39"/>
      <c r="F50" s="27"/>
      <c r="G50" s="39"/>
      <c r="H50" s="39"/>
      <c r="I50" s="28">
        <v>196.76</v>
      </c>
      <c r="J50" s="39"/>
      <c r="K50" s="39"/>
      <c r="L50" s="9"/>
      <c r="M50" s="41"/>
      <c r="N50" s="41"/>
      <c r="O50" s="4">
        <f t="shared" si="0"/>
        <v>196.76</v>
      </c>
      <c r="P50" s="4"/>
    </row>
    <row r="51" spans="1:16" ht="11.25" customHeight="1" outlineLevel="3">
      <c r="A51" s="83" t="s">
        <v>47</v>
      </c>
      <c r="B51" s="83"/>
      <c r="C51" s="32">
        <f>SUM(C52:C53)</f>
        <v>152205.83000000002</v>
      </c>
      <c r="D51" s="68"/>
      <c r="E51" s="68"/>
      <c r="F51" s="32">
        <f>SUM(F52:F53)</f>
        <v>128808.45</v>
      </c>
      <c r="G51" s="68"/>
      <c r="H51" s="68"/>
      <c r="I51" s="32">
        <f>SUM(I52:I53)</f>
        <v>114965.70999999999</v>
      </c>
      <c r="J51" s="68"/>
      <c r="K51" s="68"/>
      <c r="L51" s="32">
        <f>SUM(L52:L53)</f>
        <v>95229.4</v>
      </c>
      <c r="M51" s="68"/>
      <c r="N51" s="68"/>
      <c r="O51" s="13">
        <f t="shared" si="0"/>
        <v>491209.39</v>
      </c>
      <c r="P51" s="4"/>
    </row>
    <row r="52" spans="1:16" ht="12" customHeight="1" outlineLevel="4">
      <c r="A52" s="79" t="s">
        <v>23</v>
      </c>
      <c r="B52" s="79"/>
      <c r="C52" s="27">
        <v>98830</v>
      </c>
      <c r="D52" s="39"/>
      <c r="E52" s="39"/>
      <c r="F52" s="27">
        <v>96182</v>
      </c>
      <c r="G52" s="39"/>
      <c r="H52" s="39"/>
      <c r="I52" s="27">
        <v>98831</v>
      </c>
      <c r="J52" s="39"/>
      <c r="K52" s="39"/>
      <c r="L52" s="6">
        <v>81990.84</v>
      </c>
      <c r="M52" s="39"/>
      <c r="N52" s="39"/>
      <c r="O52" s="4">
        <f t="shared" si="0"/>
        <v>375833.83999999997</v>
      </c>
      <c r="P52" s="4"/>
    </row>
    <row r="53" spans="1:16" ht="12" customHeight="1" outlineLevel="4">
      <c r="A53" s="79" t="s">
        <v>24</v>
      </c>
      <c r="B53" s="79"/>
      <c r="C53" s="27">
        <v>53375.83</v>
      </c>
      <c r="D53" s="39"/>
      <c r="E53" s="39"/>
      <c r="F53" s="27">
        <v>32626.45</v>
      </c>
      <c r="G53" s="39"/>
      <c r="H53" s="39"/>
      <c r="I53" s="27">
        <f>16397.51-262.8</f>
        <v>16134.71</v>
      </c>
      <c r="J53" s="39"/>
      <c r="K53" s="39"/>
      <c r="L53" s="6">
        <v>13238.56</v>
      </c>
      <c r="M53" s="39"/>
      <c r="N53" s="39"/>
      <c r="O53" s="4">
        <f t="shared" si="0"/>
        <v>115375.54999999999</v>
      </c>
      <c r="P53" s="4"/>
    </row>
    <row r="55" spans="1:6" ht="15.75">
      <c r="A55" s="91" t="s">
        <v>58</v>
      </c>
      <c r="B55" s="91"/>
      <c r="C55" s="91"/>
      <c r="D55" s="91"/>
      <c r="E55" s="91" t="s">
        <v>59</v>
      </c>
      <c r="F55" s="92"/>
    </row>
    <row r="56" spans="1:6" ht="15.75">
      <c r="A56" s="91"/>
      <c r="B56" s="91"/>
      <c r="C56" s="91"/>
      <c r="D56" s="91"/>
      <c r="E56" s="91"/>
      <c r="F56" s="92"/>
    </row>
    <row r="57" spans="1:6" ht="15.75">
      <c r="A57" s="91" t="s">
        <v>56</v>
      </c>
      <c r="B57" s="91"/>
      <c r="C57" s="91"/>
      <c r="D57" s="91"/>
      <c r="E57" s="91" t="s">
        <v>57</v>
      </c>
      <c r="F57" s="92"/>
    </row>
    <row r="58" ht="11.25"/>
    <row r="59" ht="11.25"/>
    <row r="60" ht="11.25"/>
    <row r="61" ht="11.25"/>
    <row r="62" ht="11.25"/>
  </sheetData>
  <sheetProtection/>
  <mergeCells count="258">
    <mergeCell ref="J50:K50"/>
    <mergeCell ref="J51:K51"/>
    <mergeCell ref="G50:H50"/>
    <mergeCell ref="G51:H51"/>
    <mergeCell ref="C2:E2"/>
    <mergeCell ref="A38:B38"/>
    <mergeCell ref="D38:E38"/>
    <mergeCell ref="G38:H38"/>
    <mergeCell ref="J38:K38"/>
    <mergeCell ref="A44:B44"/>
    <mergeCell ref="D3:E4"/>
    <mergeCell ref="A5:B5"/>
    <mergeCell ref="D5:E5"/>
    <mergeCell ref="C3:C4"/>
    <mergeCell ref="J47:K47"/>
    <mergeCell ref="J48:K48"/>
    <mergeCell ref="D44:E44"/>
    <mergeCell ref="G44:H44"/>
    <mergeCell ref="J44:K44"/>
    <mergeCell ref="A7:B7"/>
    <mergeCell ref="J32:K32"/>
    <mergeCell ref="J42:K42"/>
    <mergeCell ref="J43:K43"/>
    <mergeCell ref="J45:K45"/>
    <mergeCell ref="J46:K46"/>
    <mergeCell ref="J9:K9"/>
    <mergeCell ref="J33:K33"/>
    <mergeCell ref="J34:K34"/>
    <mergeCell ref="J35:K35"/>
    <mergeCell ref="J16:K16"/>
    <mergeCell ref="J36:K36"/>
    <mergeCell ref="J37:K37"/>
    <mergeCell ref="J39:K39"/>
    <mergeCell ref="J41:K41"/>
    <mergeCell ref="G37:H37"/>
    <mergeCell ref="G39:H39"/>
    <mergeCell ref="G36:H36"/>
    <mergeCell ref="G35:H35"/>
    <mergeCell ref="G34:H34"/>
    <mergeCell ref="G33:H33"/>
    <mergeCell ref="G32:H32"/>
    <mergeCell ref="G31:H31"/>
    <mergeCell ref="J27:K27"/>
    <mergeCell ref="J28:K28"/>
    <mergeCell ref="J29:K29"/>
    <mergeCell ref="J30:K30"/>
    <mergeCell ref="J31:K31"/>
    <mergeCell ref="G28:H28"/>
    <mergeCell ref="A14:B14"/>
    <mergeCell ref="A16:B16"/>
    <mergeCell ref="A17:B17"/>
    <mergeCell ref="A18:B18"/>
    <mergeCell ref="J25:K25"/>
    <mergeCell ref="J26:K26"/>
    <mergeCell ref="G22:H22"/>
    <mergeCell ref="J22:K22"/>
    <mergeCell ref="J24:K24"/>
    <mergeCell ref="A20:B20"/>
    <mergeCell ref="A21:B21"/>
    <mergeCell ref="A24:B24"/>
    <mergeCell ref="A25:B25"/>
    <mergeCell ref="A26:B26"/>
    <mergeCell ref="A27:B27"/>
    <mergeCell ref="A39:B39"/>
    <mergeCell ref="A28:B28"/>
    <mergeCell ref="A29:B29"/>
    <mergeCell ref="A30:B30"/>
    <mergeCell ref="A31:B31"/>
    <mergeCell ref="A32:B32"/>
    <mergeCell ref="A48:B48"/>
    <mergeCell ref="A49:B49"/>
    <mergeCell ref="A41:B41"/>
    <mergeCell ref="A42:B42"/>
    <mergeCell ref="A43:B43"/>
    <mergeCell ref="A45:B45"/>
    <mergeCell ref="J18:K18"/>
    <mergeCell ref="J19:K19"/>
    <mergeCell ref="J20:K20"/>
    <mergeCell ref="J21:K21"/>
    <mergeCell ref="D24:E24"/>
    <mergeCell ref="A46:B46"/>
    <mergeCell ref="A34:B34"/>
    <mergeCell ref="A35:B35"/>
    <mergeCell ref="A36:B36"/>
    <mergeCell ref="A37:B37"/>
    <mergeCell ref="D25:E25"/>
    <mergeCell ref="D26:E26"/>
    <mergeCell ref="D27:E27"/>
    <mergeCell ref="A53:B53"/>
    <mergeCell ref="A51:B51"/>
    <mergeCell ref="A52:B52"/>
    <mergeCell ref="A50:B50"/>
    <mergeCell ref="A33:B33"/>
    <mergeCell ref="D51:E51"/>
    <mergeCell ref="A47:B47"/>
    <mergeCell ref="A13:B13"/>
    <mergeCell ref="D12:E12"/>
    <mergeCell ref="D8:E8"/>
    <mergeCell ref="A8:B8"/>
    <mergeCell ref="D9:E9"/>
    <mergeCell ref="A12:B12"/>
    <mergeCell ref="A9:B9"/>
    <mergeCell ref="D10:E10"/>
    <mergeCell ref="G29:H29"/>
    <mergeCell ref="D11:E11"/>
    <mergeCell ref="A10:B10"/>
    <mergeCell ref="F2:H2"/>
    <mergeCell ref="F3:F4"/>
    <mergeCell ref="G3:H4"/>
    <mergeCell ref="G7:H7"/>
    <mergeCell ref="G8:H8"/>
    <mergeCell ref="G9:H9"/>
    <mergeCell ref="A11:B11"/>
    <mergeCell ref="A19:B19"/>
    <mergeCell ref="A22:B22"/>
    <mergeCell ref="D14:E14"/>
    <mergeCell ref="D16:E16"/>
    <mergeCell ref="D17:E17"/>
    <mergeCell ref="D18:E18"/>
    <mergeCell ref="D19:E19"/>
    <mergeCell ref="D20:E20"/>
    <mergeCell ref="D21:E21"/>
    <mergeCell ref="D22:E22"/>
    <mergeCell ref="D52:E52"/>
    <mergeCell ref="D53:E53"/>
    <mergeCell ref="D49:E49"/>
    <mergeCell ref="D48:E48"/>
    <mergeCell ref="D41:E41"/>
    <mergeCell ref="D50:E50"/>
    <mergeCell ref="D39:E39"/>
    <mergeCell ref="D37:E37"/>
    <mergeCell ref="D36:E36"/>
    <mergeCell ref="D35:E35"/>
    <mergeCell ref="D47:E47"/>
    <mergeCell ref="D46:E46"/>
    <mergeCell ref="D42:E42"/>
    <mergeCell ref="D43:E43"/>
    <mergeCell ref="D45:E45"/>
    <mergeCell ref="D28:E28"/>
    <mergeCell ref="D34:E34"/>
    <mergeCell ref="D33:E33"/>
    <mergeCell ref="D32:E32"/>
    <mergeCell ref="D31:E31"/>
    <mergeCell ref="D30:E30"/>
    <mergeCell ref="D29:E29"/>
    <mergeCell ref="G13:H13"/>
    <mergeCell ref="G19:H19"/>
    <mergeCell ref="G18:H18"/>
    <mergeCell ref="G10:H10"/>
    <mergeCell ref="D13:E13"/>
    <mergeCell ref="G12:H12"/>
    <mergeCell ref="G14:H14"/>
    <mergeCell ref="G27:H27"/>
    <mergeCell ref="G16:H16"/>
    <mergeCell ref="G17:H17"/>
    <mergeCell ref="G26:H26"/>
    <mergeCell ref="G24:H24"/>
    <mergeCell ref="G21:H21"/>
    <mergeCell ref="G20:H20"/>
    <mergeCell ref="I2:K2"/>
    <mergeCell ref="J7:K7"/>
    <mergeCell ref="M30:N30"/>
    <mergeCell ref="L2:N2"/>
    <mergeCell ref="L3:L4"/>
    <mergeCell ref="M3:N4"/>
    <mergeCell ref="M10:N10"/>
    <mergeCell ref="J11:K11"/>
    <mergeCell ref="J10:K10"/>
    <mergeCell ref="J17:K17"/>
    <mergeCell ref="M27:N27"/>
    <mergeCell ref="M16:N16"/>
    <mergeCell ref="M18:N18"/>
    <mergeCell ref="M19:N19"/>
    <mergeCell ref="M20:N20"/>
    <mergeCell ref="M21:N21"/>
    <mergeCell ref="M22:N22"/>
    <mergeCell ref="M24:N24"/>
    <mergeCell ref="M9:N9"/>
    <mergeCell ref="M11:N11"/>
    <mergeCell ref="M12:N12"/>
    <mergeCell ref="M13:N13"/>
    <mergeCell ref="M15:N15"/>
    <mergeCell ref="M25:N25"/>
    <mergeCell ref="M14:N14"/>
    <mergeCell ref="J52:K52"/>
    <mergeCell ref="J53:K53"/>
    <mergeCell ref="M53:N53"/>
    <mergeCell ref="M52:N52"/>
    <mergeCell ref="M51:N51"/>
    <mergeCell ref="M5:N5"/>
    <mergeCell ref="M6:N6"/>
    <mergeCell ref="M7:N7"/>
    <mergeCell ref="M8:N8"/>
    <mergeCell ref="M17:N17"/>
    <mergeCell ref="M50:N50"/>
    <mergeCell ref="M49:N49"/>
    <mergeCell ref="M48:N48"/>
    <mergeCell ref="M47:N47"/>
    <mergeCell ref="M46:N46"/>
    <mergeCell ref="M45:N45"/>
    <mergeCell ref="M41:N41"/>
    <mergeCell ref="M42:N42"/>
    <mergeCell ref="G47:H47"/>
    <mergeCell ref="G48:H48"/>
    <mergeCell ref="G49:H49"/>
    <mergeCell ref="G41:H41"/>
    <mergeCell ref="J49:K49"/>
    <mergeCell ref="M44:N44"/>
    <mergeCell ref="M33:N33"/>
    <mergeCell ref="M32:N32"/>
    <mergeCell ref="M31:N31"/>
    <mergeCell ref="G52:H52"/>
    <mergeCell ref="G53:H53"/>
    <mergeCell ref="G46:H46"/>
    <mergeCell ref="G45:H45"/>
    <mergeCell ref="G43:H43"/>
    <mergeCell ref="G42:H42"/>
    <mergeCell ref="M43:N43"/>
    <mergeCell ref="A6:B6"/>
    <mergeCell ref="D6:E6"/>
    <mergeCell ref="G6:H6"/>
    <mergeCell ref="J6:K6"/>
    <mergeCell ref="J12:K12"/>
    <mergeCell ref="I3:I4"/>
    <mergeCell ref="J3:K4"/>
    <mergeCell ref="D7:E7"/>
    <mergeCell ref="G11:H11"/>
    <mergeCell ref="J8:K8"/>
    <mergeCell ref="J14:K14"/>
    <mergeCell ref="M36:N36"/>
    <mergeCell ref="M39:N39"/>
    <mergeCell ref="A1:N1"/>
    <mergeCell ref="O3:O4"/>
    <mergeCell ref="J5:K5"/>
    <mergeCell ref="G5:H5"/>
    <mergeCell ref="O2:P2"/>
    <mergeCell ref="M29:N29"/>
    <mergeCell ref="A2:B4"/>
    <mergeCell ref="M37:N37"/>
    <mergeCell ref="A23:B23"/>
    <mergeCell ref="D23:E23"/>
    <mergeCell ref="G23:H23"/>
    <mergeCell ref="J23:K23"/>
    <mergeCell ref="M23:N23"/>
    <mergeCell ref="M26:N26"/>
    <mergeCell ref="M28:N28"/>
    <mergeCell ref="M35:N35"/>
    <mergeCell ref="M34:N34"/>
    <mergeCell ref="A40:B40"/>
    <mergeCell ref="D40:E40"/>
    <mergeCell ref="G40:H40"/>
    <mergeCell ref="J40:K40"/>
    <mergeCell ref="A15:B15"/>
    <mergeCell ref="D15:E15"/>
    <mergeCell ref="G15:H15"/>
    <mergeCell ref="J15:K15"/>
    <mergeCell ref="G30:H30"/>
    <mergeCell ref="G25:H25"/>
  </mergeCells>
  <printOptions/>
  <pageMargins left="0.4330708661417323" right="0.2362204724409449" top="0.1968503937007874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2015-03-04T06:18:24Z</cp:lastPrinted>
  <dcterms:created xsi:type="dcterms:W3CDTF">2014-12-09T09:18:12Z</dcterms:created>
  <dcterms:modified xsi:type="dcterms:W3CDTF">2015-03-05T05:04:59Z</dcterms:modified>
  <cp:category/>
  <cp:version/>
  <cp:contentType/>
  <cp:contentStatus/>
  <cp:revision>1</cp:revision>
</cp:coreProperties>
</file>